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C:\Users\Davi\Downloads\"/>
    </mc:Choice>
  </mc:AlternateContent>
  <xr:revisionPtr revIDLastSave="0" documentId="13_ncr:1_{0F3B8C56-DDC2-43CE-AD5F-BDC96DABBEEE}" xr6:coauthVersionLast="45" xr6:coauthVersionMax="45" xr10:uidLastSave="{00000000-0000-0000-0000-000000000000}"/>
  <bookViews>
    <workbookView xWindow="-120" yWindow="-120" windowWidth="20730" windowHeight="11310" activeTab="4" xr2:uid="{A91491D6-9891-420D-AEC5-E3206ECAF906}"/>
  </bookViews>
  <sheets>
    <sheet name="Q1" sheetId="5" r:id="rId1"/>
    <sheet name="Q2" sheetId="6" r:id="rId2"/>
    <sheet name="Q3" sheetId="7" r:id="rId3"/>
    <sheet name="Q4" sheetId="8" r:id="rId4"/>
    <sheet name="Q5" sheetId="9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6" i="9" l="1"/>
  <c r="C15" i="9"/>
  <c r="C11" i="9"/>
  <c r="C10" i="9"/>
  <c r="C9" i="9"/>
  <c r="C8" i="9"/>
  <c r="C4" i="9"/>
  <c r="B4" i="8"/>
  <c r="B6" i="8" s="1"/>
  <c r="B2" i="8"/>
  <c r="D12" i="7"/>
  <c r="D10" i="7"/>
  <c r="B9" i="7"/>
  <c r="D8" i="7"/>
  <c r="D9" i="7"/>
  <c r="B8" i="7"/>
  <c r="D7" i="7"/>
  <c r="B5" i="7"/>
  <c r="B6" i="6"/>
  <c r="B9" i="6"/>
  <c r="C7" i="5"/>
  <c r="C10" i="5" s="1"/>
</calcChain>
</file>

<file path=xl/sharedStrings.xml><?xml version="1.0" encoding="utf-8"?>
<sst xmlns="http://schemas.openxmlformats.org/spreadsheetml/2006/main" count="49" uniqueCount="49">
  <si>
    <t>Beginning balance</t>
  </si>
  <si>
    <t>Comprehensive Income</t>
  </si>
  <si>
    <t>Net Income</t>
  </si>
  <si>
    <t>Revenue</t>
  </si>
  <si>
    <t>Less COGs</t>
  </si>
  <si>
    <t>Less Admin Expenses</t>
  </si>
  <si>
    <t>Net profit</t>
  </si>
  <si>
    <t>Unrealized Gain-OCI</t>
  </si>
  <si>
    <t>Dividends</t>
  </si>
  <si>
    <t>Ending Value</t>
  </si>
  <si>
    <t>For the year ended Dec 2021</t>
  </si>
  <si>
    <t>Retained earning as at January 2020</t>
  </si>
  <si>
    <t>Add Net Income</t>
  </si>
  <si>
    <t>Add Overstated depreciation</t>
  </si>
  <si>
    <t>Total</t>
  </si>
  <si>
    <t>Less Tax</t>
  </si>
  <si>
    <t>Less Dividend</t>
  </si>
  <si>
    <t>retained earning as at J31 dec 2020</t>
  </si>
  <si>
    <t xml:space="preserve">Retained Earning  </t>
  </si>
  <si>
    <t>For the Year ending For the Year ending 31 Dec 2020</t>
  </si>
  <si>
    <t>Common shares  as at beginning</t>
  </si>
  <si>
    <t>Less stock repurchased</t>
  </si>
  <si>
    <t xml:space="preserve">Add stock issued </t>
  </si>
  <si>
    <t>Total Outstanding</t>
  </si>
  <si>
    <t>No of Common Stock Outstandng</t>
  </si>
  <si>
    <t>April To August</t>
  </si>
  <si>
    <t>Jan To April</t>
  </si>
  <si>
    <t>August to Dec</t>
  </si>
  <si>
    <t>Weighted average  number of shares</t>
  </si>
  <si>
    <t>Net income</t>
  </si>
  <si>
    <t>Less Prefered Dividend</t>
  </si>
  <si>
    <t>Income Available to Common shareholders</t>
  </si>
  <si>
    <t>No of Common Shareholders</t>
  </si>
  <si>
    <t>EPS</t>
  </si>
  <si>
    <t>Sales Revenue</t>
  </si>
  <si>
    <t>CoGs</t>
  </si>
  <si>
    <t>Gross profit</t>
  </si>
  <si>
    <t>Operating Expenses</t>
  </si>
  <si>
    <t>Administative expenses</t>
  </si>
  <si>
    <t>Selling expenses</t>
  </si>
  <si>
    <t>Toal administrative  expenses</t>
  </si>
  <si>
    <t>Operating Profit</t>
  </si>
  <si>
    <t>Non operating Income</t>
  </si>
  <si>
    <t>Divident Revenue</t>
  </si>
  <si>
    <t>Interest Income</t>
  </si>
  <si>
    <t>Tax @ 35%</t>
  </si>
  <si>
    <t>Net operating Income</t>
  </si>
  <si>
    <t>Income statement for the year ending 31 Dec 2020</t>
  </si>
  <si>
    <t>Total  non operating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</si>
</sst>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74" formatCode="_(* #,##0_);_(* \(#,##0\);_(* &quot;-&quot;??_);_(@_)"/>
  </numFmts>
  <fonts count="4" x14ac:knownFonts="1">
    <font>
      <sz val="11"/>
      <color theme="1"/>
      <name val="Century Gothic"/>
      <family val="2"/>
      <scheme val="minor"/>
    </font>
    <font>
      <sz val="11"/>
      <color theme="1"/>
      <name val="Century Gothic"/>
      <family val="2"/>
      <scheme val="minor"/>
    </font>
    <font>
      <b/>
      <sz val="11"/>
      <color theme="3"/>
      <name val="Century Gothic"/>
      <family val="2"/>
      <scheme val="minor"/>
    </font>
    <font>
      <b/>
      <sz val="11"/>
      <color theme="1"/>
      <name val="Century Gothic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</cellStyleXfs>
  <cellXfs count="13">
    <xf numFmtId="0" fontId="0" fillId="0" borderId="0" xfId="0"/>
    <xf numFmtId="43" fontId="0" fillId="0" borderId="0" xfId="1" applyFont="1"/>
    <xf numFmtId="174" fontId="0" fillId="0" borderId="0" xfId="1" applyNumberFormat="1" applyFont="1"/>
    <xf numFmtId="0" fontId="3" fillId="0" borderId="0" xfId="0" applyFont="1" applyAlignment="1">
      <alignment horizontal="center"/>
    </xf>
    <xf numFmtId="174" fontId="0" fillId="0" borderId="0" xfId="0" applyNumberFormat="1"/>
    <xf numFmtId="43" fontId="3" fillId="0" borderId="1" xfId="3" applyNumberFormat="1"/>
    <xf numFmtId="174" fontId="3" fillId="0" borderId="1" xfId="3" applyNumberFormat="1"/>
    <xf numFmtId="0" fontId="2" fillId="0" borderId="0" xfId="2" applyAlignment="1">
      <alignment horizontal="center"/>
    </xf>
    <xf numFmtId="0" fontId="3" fillId="0" borderId="0" xfId="0" applyFont="1" applyAlignment="1">
      <alignment horizontal="center" wrapText="1"/>
    </xf>
    <xf numFmtId="43" fontId="1" fillId="0" borderId="0" xfId="1" applyFont="1"/>
    <xf numFmtId="43" fontId="0" fillId="0" borderId="2" xfId="1" applyFont="1" applyBorder="1"/>
    <xf numFmtId="43" fontId="3" fillId="0" borderId="1" xfId="1" applyFont="1" applyBorder="1"/>
    <xf numFmtId="174" fontId="3" fillId="0" borderId="1" xfId="1" applyNumberFormat="1" applyFont="1" applyBorder="1"/>
  </cellXfs>
  <cellStyles count="4">
    <cellStyle name="Comma" xfId="1" builtinId="3"/>
    <cellStyle name="Heading 4" xfId="2" builtinId="19"/>
    <cellStyle name="Normal" xfId="0" builtinId="0"/>
    <cellStyle name="Total" xfId="3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Ion">
  <a:themeElements>
    <a:clrScheme name="Ion">
      <a:dk1>
        <a:sysClr val="windowText" lastClr="000000"/>
      </a:dk1>
      <a:lt1>
        <a:sysClr val="window" lastClr="FFFFFF"/>
      </a:lt1>
      <a:dk2>
        <a:srgbClr val="1E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4849A"/>
      </a:accent5>
      <a:accent6>
        <a:srgbClr val="9E5E9B"/>
      </a:accent6>
      <a:hlink>
        <a:srgbClr val="58C1BA"/>
      </a:hlink>
      <a:folHlink>
        <a:srgbClr val="9DFFCB"/>
      </a:folHlink>
    </a:clrScheme>
    <a:fontScheme name="Ion">
      <a:maj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Ion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7000"/>
                <a:hueMod val="88000"/>
                <a:satMod val="130000"/>
                <a:lumMod val="124000"/>
              </a:schemeClr>
            </a:gs>
            <a:gs pos="100000">
              <a:schemeClr val="phClr">
                <a:tint val="96000"/>
                <a:shade val="88000"/>
                <a:hueMod val="108000"/>
                <a:satMod val="164000"/>
                <a:lumMod val="7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108000"/>
                <a:satMod val="164000"/>
                <a:lumMod val="74000"/>
              </a:schemeClr>
              <a:schemeClr val="phClr">
                <a:tint val="96000"/>
                <a:hueMod val="88000"/>
                <a:satMod val="140000"/>
                <a:lumMod val="13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" id="{B8441ADB-2E43-4AF7-B97A-BD870242C6A8}" vid="{292E63A9-BB86-4E3D-B92A-7223C6510D2E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78AB2-A95B-495F-AE59-C78097B9230D}">
  <dimension ref="A1:C11"/>
  <sheetViews>
    <sheetView workbookViewId="0">
      <selection activeCell="G10" sqref="G10"/>
    </sheetView>
  </sheetViews>
  <sheetFormatPr defaultRowHeight="16.5" x14ac:dyDescent="0.3"/>
  <cols>
    <col min="1" max="1" width="19.875" customWidth="1"/>
    <col min="2" max="2" width="17.875" customWidth="1"/>
    <col min="3" max="3" width="12.75" bestFit="1" customWidth="1"/>
  </cols>
  <sheetData>
    <row r="1" spans="1:3" x14ac:dyDescent="0.3">
      <c r="A1" s="7" t="s">
        <v>10</v>
      </c>
      <c r="B1" s="7"/>
      <c r="C1" s="7"/>
    </row>
    <row r="2" spans="1:3" x14ac:dyDescent="0.3">
      <c r="A2" t="s">
        <v>0</v>
      </c>
      <c r="B2" s="2"/>
      <c r="C2" s="2">
        <v>700000</v>
      </c>
    </row>
    <row r="3" spans="1:3" x14ac:dyDescent="0.3">
      <c r="A3" t="s">
        <v>1</v>
      </c>
      <c r="B3" s="2"/>
      <c r="C3" s="2"/>
    </row>
    <row r="4" spans="1:3" x14ac:dyDescent="0.3">
      <c r="A4" t="s">
        <v>3</v>
      </c>
      <c r="B4" s="2">
        <v>913000</v>
      </c>
      <c r="C4" s="2"/>
    </row>
    <row r="5" spans="1:3" x14ac:dyDescent="0.3">
      <c r="A5" t="s">
        <v>4</v>
      </c>
      <c r="B5" s="2">
        <v>-754000</v>
      </c>
      <c r="C5" s="2"/>
    </row>
    <row r="6" spans="1:3" x14ac:dyDescent="0.3">
      <c r="A6" t="s">
        <v>5</v>
      </c>
      <c r="B6" s="2">
        <v>-101300</v>
      </c>
      <c r="C6" s="2"/>
    </row>
    <row r="7" spans="1:3" x14ac:dyDescent="0.3">
      <c r="A7" t="s">
        <v>6</v>
      </c>
      <c r="B7" s="2"/>
      <c r="C7" s="2">
        <f>SUM(B4:B6)</f>
        <v>57700</v>
      </c>
    </row>
    <row r="8" spans="1:3" x14ac:dyDescent="0.3">
      <c r="A8" t="s">
        <v>7</v>
      </c>
      <c r="B8" s="2"/>
      <c r="C8" s="2">
        <v>58400</v>
      </c>
    </row>
    <row r="9" spans="1:3" x14ac:dyDescent="0.3">
      <c r="A9" t="s">
        <v>8</v>
      </c>
      <c r="B9" s="2"/>
      <c r="C9" s="2">
        <v>-270000</v>
      </c>
    </row>
    <row r="10" spans="1:3" ht="17.25" thickBot="1" x14ac:dyDescent="0.35">
      <c r="A10" t="s">
        <v>9</v>
      </c>
      <c r="B10" s="4"/>
      <c r="C10" s="6">
        <f>SUM(C2:C9)</f>
        <v>546100</v>
      </c>
    </row>
    <row r="11" spans="1:3" ht="17.25" thickTop="1" x14ac:dyDescent="0.3"/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2D4D8-15DF-4375-96C0-21FE3F0BDD3A}">
  <dimension ref="A1:B10"/>
  <sheetViews>
    <sheetView workbookViewId="0">
      <selection activeCell="A15" sqref="A15"/>
    </sheetView>
  </sheetViews>
  <sheetFormatPr defaultRowHeight="16.5" x14ac:dyDescent="0.3"/>
  <cols>
    <col min="1" max="1" width="34.5" bestFit="1" customWidth="1"/>
    <col min="2" max="2" width="18.125" style="1" customWidth="1"/>
  </cols>
  <sheetData>
    <row r="1" spans="1:2" x14ac:dyDescent="0.3">
      <c r="A1" s="3" t="s">
        <v>18</v>
      </c>
      <c r="B1" s="3"/>
    </row>
    <row r="2" spans="1:2" x14ac:dyDescent="0.3">
      <c r="A2" s="8" t="s">
        <v>19</v>
      </c>
      <c r="B2" s="8"/>
    </row>
    <row r="3" spans="1:2" x14ac:dyDescent="0.3">
      <c r="A3" t="s">
        <v>11</v>
      </c>
      <c r="B3" s="1">
        <v>1070000</v>
      </c>
    </row>
    <row r="4" spans="1:2" x14ac:dyDescent="0.3">
      <c r="A4" t="s">
        <v>12</v>
      </c>
      <c r="B4" s="1">
        <v>343000</v>
      </c>
    </row>
    <row r="5" spans="1:2" x14ac:dyDescent="0.3">
      <c r="A5" t="s">
        <v>13</v>
      </c>
      <c r="B5" s="10">
        <v>43000</v>
      </c>
    </row>
    <row r="6" spans="1:2" x14ac:dyDescent="0.3">
      <c r="A6" t="s">
        <v>14</v>
      </c>
      <c r="B6" s="1">
        <f>SUM(B3:B5)</f>
        <v>1456000</v>
      </c>
    </row>
    <row r="7" spans="1:2" x14ac:dyDescent="0.3">
      <c r="A7" t="s">
        <v>15</v>
      </c>
      <c r="B7" s="1">
        <v>17000</v>
      </c>
    </row>
    <row r="8" spans="1:2" x14ac:dyDescent="0.3">
      <c r="A8" t="s">
        <v>16</v>
      </c>
      <c r="B8" s="1">
        <v>45000</v>
      </c>
    </row>
    <row r="9" spans="1:2" ht="17.25" thickBot="1" x14ac:dyDescent="0.35">
      <c r="A9" t="s">
        <v>17</v>
      </c>
      <c r="B9" s="5">
        <f>B6-B7-B8</f>
        <v>1394000</v>
      </c>
    </row>
    <row r="10" spans="1:2" ht="17.25" thickTop="1" x14ac:dyDescent="0.3"/>
  </sheetData>
  <mergeCells count="2">
    <mergeCell ref="A1:B1"/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897D6-A7CC-41B2-BB36-173B96EA4AB6}">
  <dimension ref="A1:D13"/>
  <sheetViews>
    <sheetView workbookViewId="0">
      <selection activeCell="F11" sqref="F11"/>
    </sheetView>
  </sheetViews>
  <sheetFormatPr defaultRowHeight="16.5" x14ac:dyDescent="0.3"/>
  <cols>
    <col min="1" max="1" width="31.125" bestFit="1" customWidth="1"/>
    <col min="2" max="2" width="11.375" bestFit="1" customWidth="1"/>
  </cols>
  <sheetData>
    <row r="1" spans="1:4" x14ac:dyDescent="0.3">
      <c r="A1" s="3" t="s">
        <v>24</v>
      </c>
      <c r="B1" s="3"/>
    </row>
    <row r="2" spans="1:4" x14ac:dyDescent="0.3">
      <c r="A2" t="s">
        <v>20</v>
      </c>
      <c r="B2" s="2">
        <v>47280</v>
      </c>
    </row>
    <row r="3" spans="1:4" x14ac:dyDescent="0.3">
      <c r="A3" t="s">
        <v>21</v>
      </c>
      <c r="B3" s="2">
        <v>-7260</v>
      </c>
    </row>
    <row r="4" spans="1:4" x14ac:dyDescent="0.3">
      <c r="A4" t="s">
        <v>22</v>
      </c>
      <c r="B4" s="2">
        <v>13680</v>
      </c>
    </row>
    <row r="5" spans="1:4" ht="17.25" thickBot="1" x14ac:dyDescent="0.35">
      <c r="A5" t="s">
        <v>23</v>
      </c>
      <c r="B5" s="12">
        <f>SUM(B2:B4)</f>
        <v>53700</v>
      </c>
    </row>
    <row r="6" spans="1:4" ht="17.25" thickTop="1" x14ac:dyDescent="0.3"/>
    <row r="7" spans="1:4" x14ac:dyDescent="0.3">
      <c r="A7" t="s">
        <v>26</v>
      </c>
      <c r="B7" s="2">
        <v>47280</v>
      </c>
      <c r="C7">
        <v>3</v>
      </c>
      <c r="D7" s="4">
        <f>B7*C7</f>
        <v>141840</v>
      </c>
    </row>
    <row r="8" spans="1:4" x14ac:dyDescent="0.3">
      <c r="A8" t="s">
        <v>25</v>
      </c>
      <c r="B8" s="4">
        <f>B7-7260</f>
        <v>40020</v>
      </c>
      <c r="C8">
        <v>5</v>
      </c>
      <c r="D8" s="4">
        <f t="shared" ref="D8:D9" si="0">B8*C8</f>
        <v>200100</v>
      </c>
    </row>
    <row r="9" spans="1:4" x14ac:dyDescent="0.3">
      <c r="A9" t="s">
        <v>27</v>
      </c>
      <c r="B9" s="4">
        <f>B8+13680</f>
        <v>53700</v>
      </c>
      <c r="C9">
        <v>4</v>
      </c>
      <c r="D9" s="4">
        <f t="shared" si="0"/>
        <v>214800</v>
      </c>
    </row>
    <row r="10" spans="1:4" x14ac:dyDescent="0.3">
      <c r="D10" s="4">
        <f>D7+D8+D9</f>
        <v>556740</v>
      </c>
    </row>
    <row r="11" spans="1:4" x14ac:dyDescent="0.3">
      <c r="D11">
        <v>12</v>
      </c>
    </row>
    <row r="12" spans="1:4" ht="17.25" thickBot="1" x14ac:dyDescent="0.35">
      <c r="A12" t="s">
        <v>28</v>
      </c>
      <c r="D12" s="6">
        <f>D10/D11</f>
        <v>46395</v>
      </c>
    </row>
    <row r="13" spans="1:4" ht="17.25" thickTop="1" x14ac:dyDescent="0.3"/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C6AC5-20CC-41DD-8326-8A62A5BCC392}">
  <dimension ref="A2:B7"/>
  <sheetViews>
    <sheetView workbookViewId="0">
      <selection activeCell="D14" sqref="D14"/>
    </sheetView>
  </sheetViews>
  <sheetFormatPr defaultRowHeight="16.5" x14ac:dyDescent="0.3"/>
  <cols>
    <col min="1" max="1" width="41.5" bestFit="1" customWidth="1"/>
    <col min="2" max="2" width="13.375" style="1" bestFit="1" customWidth="1"/>
  </cols>
  <sheetData>
    <row r="2" spans="1:2" x14ac:dyDescent="0.3">
      <c r="A2" t="s">
        <v>29</v>
      </c>
      <c r="B2" s="1">
        <f>4.02*1000000</f>
        <v>4019999.9999999995</v>
      </c>
    </row>
    <row r="3" spans="1:2" x14ac:dyDescent="0.3">
      <c r="A3" t="s">
        <v>30</v>
      </c>
      <c r="B3" s="10">
        <v>-3000000</v>
      </c>
    </row>
    <row r="4" spans="1:2" x14ac:dyDescent="0.3">
      <c r="A4" t="s">
        <v>31</v>
      </c>
      <c r="B4" s="9">
        <f>B2+B3</f>
        <v>1019999.9999999995</v>
      </c>
    </row>
    <row r="5" spans="1:2" x14ac:dyDescent="0.3">
      <c r="A5" t="s">
        <v>32</v>
      </c>
      <c r="B5" s="1">
        <v>120000</v>
      </c>
    </row>
    <row r="6" spans="1:2" ht="17.25" thickBot="1" x14ac:dyDescent="0.35">
      <c r="A6" t="s">
        <v>33</v>
      </c>
      <c r="B6" s="5">
        <f>B4/B5</f>
        <v>8.4999999999999964</v>
      </c>
    </row>
    <row r="7" spans="1:2" ht="17.25" thickTop="1" x14ac:dyDescent="0.3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03F5B-D946-4167-90A0-E740FAE9D680}">
  <dimension ref="A1:D17"/>
  <sheetViews>
    <sheetView tabSelected="1" workbookViewId="0">
      <selection activeCell="G13" sqref="G13"/>
    </sheetView>
  </sheetViews>
  <sheetFormatPr defaultRowHeight="16.5" x14ac:dyDescent="0.3"/>
  <cols>
    <col min="1" max="1" width="28.625" customWidth="1"/>
    <col min="2" max="2" width="21.75" customWidth="1"/>
    <col min="3" max="3" width="12.625" style="1" bestFit="1" customWidth="1"/>
  </cols>
  <sheetData>
    <row r="1" spans="1:4" x14ac:dyDescent="0.3">
      <c r="A1" s="3" t="s">
        <v>47</v>
      </c>
      <c r="B1" s="3"/>
      <c r="C1" s="3"/>
      <c r="D1" s="3"/>
    </row>
    <row r="2" spans="1:4" x14ac:dyDescent="0.3">
      <c r="A2" t="s">
        <v>34</v>
      </c>
      <c r="C2" s="1">
        <v>1260000</v>
      </c>
    </row>
    <row r="3" spans="1:4" x14ac:dyDescent="0.3">
      <c r="A3" t="s">
        <v>35</v>
      </c>
      <c r="C3" s="1">
        <v>756000</v>
      </c>
    </row>
    <row r="4" spans="1:4" x14ac:dyDescent="0.3">
      <c r="A4" t="s">
        <v>36</v>
      </c>
      <c r="C4" s="1">
        <f>C2-C3</f>
        <v>504000</v>
      </c>
    </row>
    <row r="5" spans="1:4" x14ac:dyDescent="0.3">
      <c r="A5" t="s">
        <v>37</v>
      </c>
      <c r="B5" s="1"/>
    </row>
    <row r="6" spans="1:4" x14ac:dyDescent="0.3">
      <c r="A6" t="s">
        <v>38</v>
      </c>
      <c r="B6" s="1">
        <v>63000</v>
      </c>
    </row>
    <row r="7" spans="1:4" x14ac:dyDescent="0.3">
      <c r="A7" t="s">
        <v>39</v>
      </c>
      <c r="B7" s="1">
        <v>47000</v>
      </c>
    </row>
    <row r="8" spans="1:4" x14ac:dyDescent="0.3">
      <c r="A8" t="s">
        <v>40</v>
      </c>
      <c r="B8" s="1"/>
      <c r="C8" s="1">
        <f>B6+B7</f>
        <v>110000</v>
      </c>
    </row>
    <row r="9" spans="1:4" x14ac:dyDescent="0.3">
      <c r="A9" t="s">
        <v>41</v>
      </c>
      <c r="B9" s="1"/>
      <c r="C9" s="1">
        <f>C4-C8</f>
        <v>394000</v>
      </c>
    </row>
    <row r="10" spans="1:4" x14ac:dyDescent="0.3">
      <c r="A10" t="s">
        <v>45</v>
      </c>
      <c r="B10" s="1"/>
      <c r="C10" s="1">
        <f>0.35*C9</f>
        <v>137900</v>
      </c>
    </row>
    <row r="11" spans="1:4" x14ac:dyDescent="0.3">
      <c r="A11" t="s">
        <v>46</v>
      </c>
      <c r="B11" s="1"/>
      <c r="C11" s="1">
        <f>C9-C10</f>
        <v>256100</v>
      </c>
    </row>
    <row r="12" spans="1:4" x14ac:dyDescent="0.3">
      <c r="A12" t="s">
        <v>42</v>
      </c>
      <c r="B12" s="1"/>
    </row>
    <row r="13" spans="1:4" x14ac:dyDescent="0.3">
      <c r="A13" t="s">
        <v>43</v>
      </c>
      <c r="C13" s="1">
        <v>20000</v>
      </c>
    </row>
    <row r="14" spans="1:4" x14ac:dyDescent="0.3">
      <c r="A14" t="s">
        <v>44</v>
      </c>
      <c r="C14" s="1">
        <v>6000</v>
      </c>
    </row>
    <row r="15" spans="1:4" x14ac:dyDescent="0.3">
      <c r="A15" t="s">
        <v>48</v>
      </c>
      <c r="C15" s="1">
        <f>C13+C14</f>
        <v>26000</v>
      </c>
    </row>
    <row r="16" spans="1:4" ht="17.25" thickBot="1" x14ac:dyDescent="0.35">
      <c r="A16" t="s">
        <v>2</v>
      </c>
      <c r="C16" s="11">
        <f>C11+C15</f>
        <v>282100</v>
      </c>
    </row>
    <row r="17" ht="17.25" thickTop="1" x14ac:dyDescent="0.3"/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Q1</vt:lpstr>
      <vt:lpstr>Q2</vt:lpstr>
      <vt:lpstr>Q3</vt:lpstr>
      <vt:lpstr>Q4</vt:lpstr>
      <vt:lpstr>Q5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</dc:creator>
  <cp:lastModifiedBy>Davi</cp:lastModifiedBy>
  <dcterms:created xsi:type="dcterms:W3CDTF">2020-06-04T07:39:10Z</dcterms:created>
  <dcterms:modified xsi:type="dcterms:W3CDTF">2020-06-07T16:11:29Z</dcterms:modified>
</cp:coreProperties>
</file>